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JECUCION TICS\"/>
    </mc:Choice>
  </mc:AlternateContent>
  <bookViews>
    <workbookView xWindow="240" yWindow="45" windowWidth="19935" windowHeight="8130"/>
  </bookViews>
  <sheets>
    <sheet name="CONSOLIDADO EJECUCION" sheetId="1" r:id="rId1"/>
  </sheets>
  <calcPr calcId="152511"/>
</workbook>
</file>

<file path=xl/calcChain.xml><?xml version="1.0" encoding="utf-8"?>
<calcChain xmlns="http://schemas.openxmlformats.org/spreadsheetml/2006/main">
  <c r="H40" i="1" l="1"/>
  <c r="I39" i="1"/>
  <c r="F38" i="1"/>
  <c r="G38" i="1" s="1"/>
  <c r="I38" i="1" s="1"/>
  <c r="E37" i="1"/>
  <c r="F37" i="1" s="1"/>
  <c r="H35" i="1"/>
  <c r="F34" i="1"/>
  <c r="G34" i="1" s="1"/>
  <c r="I34" i="1" s="1"/>
  <c r="F33" i="1"/>
  <c r="H31" i="1"/>
  <c r="F30" i="1"/>
  <c r="G30" i="1" s="1"/>
  <c r="I30" i="1" s="1"/>
  <c r="F29" i="1"/>
  <c r="G29" i="1" s="1"/>
  <c r="I29" i="1" s="1"/>
  <c r="G28" i="1"/>
  <c r="I28" i="1" s="1"/>
  <c r="F28" i="1"/>
  <c r="F27" i="1"/>
  <c r="G27" i="1" s="1"/>
  <c r="I27" i="1" s="1"/>
  <c r="E27" i="1"/>
  <c r="F25" i="1"/>
  <c r="G25" i="1" s="1"/>
  <c r="I25" i="1" s="1"/>
  <c r="E24" i="1"/>
  <c r="F24" i="1" s="1"/>
  <c r="H21" i="1"/>
  <c r="F20" i="1"/>
  <c r="F19" i="1"/>
  <c r="G19" i="1" s="1"/>
  <c r="I19" i="1" s="1"/>
  <c r="F18" i="1"/>
  <c r="G18" i="1" s="1"/>
  <c r="I18" i="1" s="1"/>
  <c r="F17" i="1"/>
  <c r="H15" i="1"/>
  <c r="H41" i="1" s="1"/>
  <c r="F14" i="1"/>
  <c r="F13" i="1"/>
  <c r="F12" i="1"/>
  <c r="G12" i="1" s="1"/>
  <c r="I12" i="1" s="1"/>
  <c r="F11" i="1"/>
  <c r="F15" i="1" l="1"/>
  <c r="F41" i="1" s="1"/>
  <c r="F21" i="1"/>
  <c r="F35" i="1"/>
  <c r="F31" i="1"/>
  <c r="G24" i="1"/>
  <c r="F40" i="1"/>
  <c r="G37" i="1"/>
  <c r="G11" i="1"/>
  <c r="G17" i="1"/>
  <c r="G33" i="1"/>
  <c r="I33" i="1" l="1"/>
  <c r="I35" i="1" s="1"/>
  <c r="G35" i="1"/>
  <c r="I11" i="1"/>
  <c r="I15" i="1" s="1"/>
  <c r="G15" i="1"/>
  <c r="G40" i="1"/>
  <c r="I37" i="1"/>
  <c r="I40" i="1" s="1"/>
  <c r="G31" i="1"/>
  <c r="I24" i="1"/>
  <c r="I31" i="1" s="1"/>
  <c r="I17" i="1"/>
  <c r="I21" i="1" s="1"/>
  <c r="G21" i="1"/>
  <c r="G41" i="1" l="1"/>
  <c r="I41" i="1"/>
</calcChain>
</file>

<file path=xl/sharedStrings.xml><?xml version="1.0" encoding="utf-8"?>
<sst xmlns="http://schemas.openxmlformats.org/spreadsheetml/2006/main" count="66" uniqueCount="48">
  <si>
    <t>Fundación PROINPA</t>
  </si>
  <si>
    <t xml:space="preserve">EJECUCION PRESUPUESTARIA </t>
  </si>
  <si>
    <t xml:space="preserve">PROYECTO TIC'S </t>
  </si>
  <si>
    <t>Periodo: Marzo 2014 a Junio 2015</t>
  </si>
  <si>
    <t>(Expresado en Euros)</t>
  </si>
  <si>
    <t>PPTO. INICIAL       EUR</t>
  </si>
  <si>
    <t>Ejecutado Eur</t>
  </si>
  <si>
    <t>SALDOS</t>
  </si>
  <si>
    <t>Cantidad</t>
  </si>
  <si>
    <t>Unidad de Medida</t>
  </si>
  <si>
    <t>Costo Unitario</t>
  </si>
  <si>
    <t>Costo Total</t>
  </si>
  <si>
    <t>Solicitado</t>
  </si>
  <si>
    <t>al 30/06/2015</t>
  </si>
  <si>
    <t>Por  Ejec.Eur</t>
  </si>
  <si>
    <t>Recursos Humanos</t>
  </si>
  <si>
    <t>Coordinador Proyecto                Samantha Cabrera</t>
  </si>
  <si>
    <t>Meses</t>
  </si>
  <si>
    <t>Pedagogo                                               Jose Antonio Rivero</t>
  </si>
  <si>
    <t>Investigador (50%)</t>
  </si>
  <si>
    <t>Administrador (15%)</t>
  </si>
  <si>
    <t>Subtotal</t>
  </si>
  <si>
    <t>CAPACITACIONES</t>
  </si>
  <si>
    <t>Fortalecimiento de capacidades a tecnicos y promotores en usu de TIC´s</t>
  </si>
  <si>
    <t>Global</t>
  </si>
  <si>
    <t>Difusion uso TICS en comunidades</t>
  </si>
  <si>
    <t>Gestion Red Social</t>
  </si>
  <si>
    <t>Acompañamiento a procesos de difusion y capacitacion en comunidades</t>
  </si>
  <si>
    <t>COSTOS OPERATIVOS</t>
  </si>
  <si>
    <t xml:space="preserve">Comunidades </t>
  </si>
  <si>
    <t>Transporte</t>
  </si>
  <si>
    <t>Viajes</t>
  </si>
  <si>
    <t>Estipendios</t>
  </si>
  <si>
    <t>Dias</t>
  </si>
  <si>
    <t>Comunidades Bolivia</t>
  </si>
  <si>
    <t xml:space="preserve">Transporte </t>
  </si>
  <si>
    <t>Viaje</t>
  </si>
  <si>
    <t>Gastos Comunicación</t>
  </si>
  <si>
    <t>Internet</t>
  </si>
  <si>
    <t>CONSULTORIAS</t>
  </si>
  <si>
    <t>Auditoria Financiera fase 1 y 2</t>
  </si>
  <si>
    <t>Unidad</t>
  </si>
  <si>
    <t>Produccion Material Audiovisual                                               Gustavo Saravia</t>
  </si>
  <si>
    <t>INVERSIONES</t>
  </si>
  <si>
    <t>Camaras Fotograficas (1 por municipios)</t>
  </si>
  <si>
    <t>Tablet (1 por municipios)</t>
  </si>
  <si>
    <t>Data display (1 por municipios)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</si>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</sst>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indexed="8"/>
      <name val="MS Sans Serif"/>
    </font>
    <font>
      <sz val="10"/>
      <color indexed="8"/>
      <name val="MS Sans Serif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" fontId="2" fillId="0" borderId="0" xfId="0" applyNumberFormat="1" applyFont="1"/>
    <xf numFmtId="4" fontId="0" fillId="0" borderId="0" xfId="0" applyNumberFormat="1"/>
    <xf numFmtId="4" fontId="2" fillId="0" borderId="0" xfId="0" applyNumberFormat="1" applyFont="1" applyAlignment="1">
      <alignment horizontal="centerContinuous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left"/>
    </xf>
    <xf numFmtId="4" fontId="2" fillId="2" borderId="1" xfId="0" applyNumberFormat="1" applyFont="1" applyFill="1" applyBorder="1" applyAlignment="1">
      <alignment horizontal="centerContinuous" vertical="center" wrapText="1"/>
    </xf>
    <xf numFmtId="4" fontId="2" fillId="2" borderId="2" xfId="0" applyNumberFormat="1" applyFont="1" applyFill="1" applyBorder="1" applyAlignment="1">
      <alignment horizontal="centerContinuous" vertical="center" wrapText="1"/>
    </xf>
    <xf numFmtId="4" fontId="2" fillId="2" borderId="3" xfId="0" applyNumberFormat="1" applyFont="1" applyFill="1" applyBorder="1" applyAlignment="1">
      <alignment horizontal="centerContinuous" vertical="center"/>
    </xf>
    <xf numFmtId="4" fontId="2" fillId="2" borderId="4" xfId="0" applyNumberFormat="1" applyFont="1" applyFill="1" applyBorder="1" applyAlignment="1">
      <alignment horizontal="centerContinuous" vertical="center"/>
    </xf>
    <xf numFmtId="4" fontId="0" fillId="0" borderId="5" xfId="0" applyNumberForma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/>
    </xf>
    <xf numFmtId="4" fontId="3" fillId="0" borderId="0" xfId="0" applyNumberFormat="1" applyFont="1"/>
    <xf numFmtId="4" fontId="0" fillId="3" borderId="9" xfId="0" applyNumberFormat="1" applyFill="1" applyBorder="1"/>
    <xf numFmtId="1" fontId="0" fillId="0" borderId="9" xfId="0" applyNumberFormat="1" applyFill="1" applyBorder="1"/>
    <xf numFmtId="4" fontId="0" fillId="0" borderId="9" xfId="0" applyNumberFormat="1" applyFill="1" applyBorder="1"/>
    <xf numFmtId="4" fontId="0" fillId="0" borderId="9" xfId="0" applyNumberFormat="1" applyBorder="1"/>
    <xf numFmtId="1" fontId="0" fillId="0" borderId="1" xfId="0" applyNumberFormat="1" applyBorder="1" applyAlignment="1">
      <alignment horizontal="center"/>
    </xf>
    <xf numFmtId="4" fontId="0" fillId="0" borderId="2" xfId="0" applyNumberFormat="1" applyBorder="1" applyAlignment="1">
      <alignment wrapText="1"/>
    </xf>
    <xf numFmtId="1" fontId="0" fillId="0" borderId="10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/>
    <xf numFmtId="4" fontId="0" fillId="0" borderId="1" xfId="0" applyNumberFormat="1" applyFill="1" applyBorder="1"/>
    <xf numFmtId="4" fontId="0" fillId="0" borderId="11" xfId="0" applyNumberFormat="1" applyBorder="1" applyAlignment="1">
      <alignment wrapText="1"/>
    </xf>
    <xf numFmtId="1" fontId="0" fillId="0" borderId="5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Border="1"/>
    <xf numFmtId="1" fontId="0" fillId="3" borderId="2" xfId="0" applyNumberFormat="1" applyFill="1" applyBorder="1"/>
    <xf numFmtId="4" fontId="0" fillId="3" borderId="9" xfId="0" applyNumberFormat="1" applyFill="1" applyBorder="1" applyAlignment="1">
      <alignment wrapText="1"/>
    </xf>
    <xf numFmtId="1" fontId="0" fillId="3" borderId="13" xfId="0" applyNumberFormat="1" applyFill="1" applyBorder="1"/>
    <xf numFmtId="4" fontId="0" fillId="3" borderId="9" xfId="0" applyNumberFormat="1" applyFill="1" applyBorder="1" applyAlignment="1">
      <alignment horizontal="center"/>
    </xf>
    <xf numFmtId="4" fontId="0" fillId="3" borderId="14" xfId="0" applyNumberFormat="1" applyFill="1" applyBorder="1"/>
    <xf numFmtId="4" fontId="4" fillId="3" borderId="14" xfId="0" applyNumberFormat="1" applyFont="1" applyFill="1" applyBorder="1"/>
    <xf numFmtId="4" fontId="4" fillId="3" borderId="1" xfId="0" applyNumberFormat="1" applyFont="1" applyFill="1" applyBorder="1"/>
    <xf numFmtId="1" fontId="0" fillId="3" borderId="9" xfId="0" applyNumberFormat="1" applyFill="1" applyBorder="1"/>
    <xf numFmtId="1" fontId="0" fillId="0" borderId="1" xfId="0" applyNumberFormat="1" applyFill="1" applyBorder="1" applyAlignment="1">
      <alignment horizontal="center"/>
    </xf>
    <xf numFmtId="4" fontId="0" fillId="0" borderId="2" xfId="0" applyNumberFormat="1" applyFill="1" applyBorder="1" applyAlignment="1">
      <alignment wrapText="1"/>
    </xf>
    <xf numFmtId="1" fontId="0" fillId="0" borderId="10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5" fillId="0" borderId="2" xfId="0" applyNumberFormat="1" applyFont="1" applyFill="1" applyBorder="1" applyAlignment="1">
      <alignment wrapText="1"/>
    </xf>
    <xf numFmtId="4" fontId="4" fillId="3" borderId="9" xfId="0" applyNumberFormat="1" applyFont="1" applyFill="1" applyBorder="1" applyAlignment="1">
      <alignment horizontal="right"/>
    </xf>
    <xf numFmtId="4" fontId="5" fillId="0" borderId="1" xfId="0" applyNumberFormat="1" applyFont="1" applyFill="1" applyBorder="1"/>
    <xf numFmtId="3" fontId="0" fillId="0" borderId="10" xfId="0" applyNumberForma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/>
    <xf numFmtId="4" fontId="0" fillId="3" borderId="2" xfId="0" applyNumberFormat="1" applyFill="1" applyBorder="1"/>
    <xf numFmtId="4" fontId="0" fillId="3" borderId="15" xfId="0" applyNumberFormat="1" applyFill="1" applyBorder="1"/>
    <xf numFmtId="4" fontId="0" fillId="3" borderId="16" xfId="0" applyNumberFormat="1" applyFill="1" applyBorder="1"/>
    <xf numFmtId="4" fontId="4" fillId="3" borderId="8" xfId="0" applyNumberFormat="1" applyFont="1" applyFill="1" applyBorder="1"/>
    <xf numFmtId="3" fontId="0" fillId="0" borderId="10" xfId="0" applyNumberForma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4" fontId="0" fillId="0" borderId="18" xfId="0" applyNumberFormat="1" applyFill="1" applyBorder="1" applyAlignment="1">
      <alignment horizontal="center"/>
    </xf>
    <xf numFmtId="4" fontId="0" fillId="0" borderId="18" xfId="0" applyNumberFormat="1" applyFill="1" applyBorder="1"/>
    <xf numFmtId="4" fontId="2" fillId="3" borderId="2" xfId="0" applyNumberFormat="1" applyFont="1" applyFill="1" applyBorder="1" applyAlignment="1">
      <alignment horizontal="centerContinuous"/>
    </xf>
    <xf numFmtId="4" fontId="2" fillId="3" borderId="9" xfId="0" applyNumberFormat="1" applyFont="1" applyFill="1" applyBorder="1" applyAlignment="1">
      <alignment horizontal="centerContinuous"/>
    </xf>
    <xf numFmtId="4" fontId="2" fillId="3" borderId="14" xfId="0" applyNumberFormat="1" applyFont="1" applyFill="1" applyBorder="1" applyAlignment="1">
      <alignment horizontal="centerContinuous"/>
    </xf>
    <xf numFmtId="0" fontId="3" fillId="0" borderId="0" xfId="0" applyFont="1"/>
    <xf numFmtId="0" fontId="0" fillId="0" borderId="0" xfId="0" applyNumberFormat="1"/>
    <xf numFmtId="9" fontId="0" fillId="0" borderId="0" xfId="1" applyNumberFormat="1" applyFont="1"/>
    <xf numFmtId="4" fontId="4" fillId="0" borderId="0" xfId="0" applyNumberFormat="1" applyFont="1"/>
    <xf numFmtId="4" fontId="7" fillId="2" borderId="1" xfId="0" applyNumberFormat="1" applyFont="1" applyFill="1" applyBorder="1" applyAlignment="1">
      <alignment horizontal="centerContinuous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C5" sqref="C5"/>
    </sheetView>
  </sheetViews>
  <sheetFormatPr baseColWidth="10" defaultRowHeight="12.75" x14ac:dyDescent="0.2"/>
  <cols>
    <col min="1" max="1" width="5.42578125" style="2" customWidth="1"/>
    <col min="2" max="2" width="20.140625" style="2" customWidth="1"/>
    <col min="3" max="3" width="8.85546875" style="2" bestFit="1" customWidth="1"/>
    <col min="4" max="4" width="8.85546875" style="2" customWidth="1"/>
    <col min="5" max="5" width="9.42578125" style="2" customWidth="1"/>
    <col min="6" max="6" width="10" style="2" customWidth="1"/>
    <col min="7" max="7" width="10.28515625" style="2" customWidth="1"/>
    <col min="8" max="9" width="15.5703125" style="2" customWidth="1"/>
    <col min="10" max="16384" width="11.42578125" style="2"/>
  </cols>
  <sheetData>
    <row r="1" spans="1:10" ht="15" x14ac:dyDescent="0.25">
      <c r="A1" s="1" t="s">
        <v>0</v>
      </c>
    </row>
    <row r="2" spans="1:10" ht="1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ht="1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0" ht="15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x14ac:dyDescent="0.2">
      <c r="A6" s="5"/>
      <c r="B6" s="5"/>
      <c r="C6" s="5"/>
      <c r="D6" s="5"/>
      <c r="E6" s="5"/>
      <c r="F6" s="5"/>
    </row>
    <row r="7" spans="1:10" ht="13.5" thickBot="1" x14ac:dyDescent="0.25">
      <c r="A7" s="6"/>
      <c r="B7" s="5"/>
      <c r="C7" s="5"/>
      <c r="D7" s="5"/>
      <c r="E7" s="5"/>
      <c r="F7" s="5"/>
    </row>
    <row r="8" spans="1:10" ht="23.25" thickBot="1" x14ac:dyDescent="0.25">
      <c r="A8" s="7"/>
      <c r="B8" s="8"/>
      <c r="C8" s="9"/>
      <c r="D8" s="10"/>
      <c r="E8" s="10"/>
      <c r="F8" s="10"/>
      <c r="G8" s="64" t="s">
        <v>5</v>
      </c>
      <c r="H8" s="11" t="s">
        <v>6</v>
      </c>
      <c r="I8" s="11" t="s">
        <v>7</v>
      </c>
    </row>
    <row r="9" spans="1:10" ht="45" customHeight="1" x14ac:dyDescent="0.2">
      <c r="A9" s="7"/>
      <c r="B9" s="8"/>
      <c r="C9" s="12" t="s">
        <v>8</v>
      </c>
      <c r="D9" s="13" t="s">
        <v>9</v>
      </c>
      <c r="E9" s="13" t="s">
        <v>10</v>
      </c>
      <c r="F9" s="13" t="s">
        <v>11</v>
      </c>
      <c r="G9" s="7" t="s">
        <v>12</v>
      </c>
      <c r="H9" s="14" t="s">
        <v>13</v>
      </c>
      <c r="I9" s="14" t="s">
        <v>14</v>
      </c>
      <c r="J9" s="15"/>
    </row>
    <row r="10" spans="1:10" ht="12.75" customHeight="1" x14ac:dyDescent="0.2">
      <c r="A10" s="16" t="s">
        <v>15</v>
      </c>
      <c r="B10" s="16"/>
      <c r="C10" s="17"/>
      <c r="D10" s="18"/>
      <c r="E10" s="18"/>
      <c r="F10" s="18"/>
      <c r="G10" s="19"/>
      <c r="H10" s="18"/>
      <c r="I10" s="18"/>
    </row>
    <row r="11" spans="1:10" ht="26.25" customHeight="1" x14ac:dyDescent="0.2">
      <c r="A11" s="20">
        <v>1001</v>
      </c>
      <c r="B11" s="21" t="s">
        <v>16</v>
      </c>
      <c r="C11" s="22">
        <v>16</v>
      </c>
      <c r="D11" s="23" t="s">
        <v>17</v>
      </c>
      <c r="E11" s="24">
        <v>980</v>
      </c>
      <c r="F11" s="24">
        <f>E11*C11</f>
        <v>15680</v>
      </c>
      <c r="G11" s="24">
        <f>F11</f>
        <v>15680</v>
      </c>
      <c r="H11" s="25">
        <v>15728.1</v>
      </c>
      <c r="I11" s="25">
        <f>G11-H11</f>
        <v>-48.100000000000364</v>
      </c>
    </row>
    <row r="12" spans="1:10" ht="27" customHeight="1" x14ac:dyDescent="0.2">
      <c r="A12" s="20">
        <v>1002</v>
      </c>
      <c r="B12" s="26" t="s">
        <v>18</v>
      </c>
      <c r="C12" s="22">
        <v>13</v>
      </c>
      <c r="D12" s="23" t="s">
        <v>17</v>
      </c>
      <c r="E12" s="24">
        <v>850</v>
      </c>
      <c r="F12" s="24">
        <f>E12*C12</f>
        <v>11050</v>
      </c>
      <c r="G12" s="24">
        <f>F12</f>
        <v>11050</v>
      </c>
      <c r="H12" s="25">
        <v>11042.52</v>
      </c>
      <c r="I12" s="25">
        <f>G12-H12</f>
        <v>7.4799999999995634</v>
      </c>
    </row>
    <row r="13" spans="1:10" x14ac:dyDescent="0.2">
      <c r="A13" s="27">
        <v>1003</v>
      </c>
      <c r="B13" s="26" t="s">
        <v>19</v>
      </c>
      <c r="C13" s="28">
        <v>16</v>
      </c>
      <c r="D13" s="29" t="s">
        <v>17</v>
      </c>
      <c r="E13" s="30">
        <v>700</v>
      </c>
      <c r="F13" s="24">
        <f>E13*C13</f>
        <v>11200</v>
      </c>
      <c r="G13" s="24"/>
      <c r="H13" s="25"/>
      <c r="I13" s="25"/>
    </row>
    <row r="14" spans="1:10" ht="18" customHeight="1" x14ac:dyDescent="0.2">
      <c r="A14" s="27">
        <v>1004</v>
      </c>
      <c r="B14" s="26" t="s">
        <v>20</v>
      </c>
      <c r="C14" s="28">
        <v>16</v>
      </c>
      <c r="D14" s="29" t="s">
        <v>17</v>
      </c>
      <c r="E14" s="30">
        <v>100</v>
      </c>
      <c r="F14" s="24">
        <f>C14*E14</f>
        <v>1600</v>
      </c>
      <c r="G14" s="24"/>
      <c r="H14" s="25"/>
      <c r="I14" s="25"/>
    </row>
    <row r="15" spans="1:10" x14ac:dyDescent="0.2">
      <c r="A15" s="31" t="s">
        <v>21</v>
      </c>
      <c r="B15" s="32"/>
      <c r="C15" s="33"/>
      <c r="D15" s="34"/>
      <c r="E15" s="35"/>
      <c r="F15" s="36">
        <f>SUM(F11:F14)</f>
        <v>39530</v>
      </c>
      <c r="G15" s="37">
        <f>SUM(G11:G14)</f>
        <v>26730</v>
      </c>
      <c r="H15" s="37">
        <f>SUM(H11:H14)</f>
        <v>26770.620000000003</v>
      </c>
      <c r="I15" s="37">
        <f>SUM(I11:I14)</f>
        <v>-40.6200000000008</v>
      </c>
    </row>
    <row r="16" spans="1:10" x14ac:dyDescent="0.2">
      <c r="A16" s="38" t="s">
        <v>22</v>
      </c>
      <c r="B16" s="16"/>
      <c r="C16" s="17"/>
      <c r="D16" s="18"/>
      <c r="E16" s="18"/>
      <c r="F16" s="18"/>
      <c r="G16" s="19"/>
      <c r="H16" s="18"/>
      <c r="I16" s="18"/>
    </row>
    <row r="17" spans="1:9" ht="50.25" customHeight="1" x14ac:dyDescent="0.2">
      <c r="A17" s="39">
        <v>2001</v>
      </c>
      <c r="B17" s="40" t="s">
        <v>23</v>
      </c>
      <c r="C17" s="41">
        <v>3</v>
      </c>
      <c r="D17" s="42" t="s">
        <v>24</v>
      </c>
      <c r="E17" s="25">
        <v>1050</v>
      </c>
      <c r="F17" s="25">
        <f>E17*C17</f>
        <v>3150</v>
      </c>
      <c r="G17" s="24">
        <f>F17</f>
        <v>3150</v>
      </c>
      <c r="H17" s="25">
        <v>3148.33</v>
      </c>
      <c r="I17" s="25">
        <f>G17-H17</f>
        <v>1.6700000000000728</v>
      </c>
    </row>
    <row r="18" spans="1:9" ht="25.5" customHeight="1" x14ac:dyDescent="0.2">
      <c r="A18" s="39">
        <v>2002</v>
      </c>
      <c r="B18" s="43" t="s">
        <v>25</v>
      </c>
      <c r="C18" s="41">
        <v>6</v>
      </c>
      <c r="D18" s="42" t="s">
        <v>24</v>
      </c>
      <c r="E18" s="25">
        <v>550</v>
      </c>
      <c r="F18" s="25">
        <f>E18*C18</f>
        <v>3300</v>
      </c>
      <c r="G18" s="24">
        <f>F18</f>
        <v>3300</v>
      </c>
      <c r="H18" s="25">
        <v>3156.8</v>
      </c>
      <c r="I18" s="25">
        <f>G18-H18</f>
        <v>143.19999999999982</v>
      </c>
    </row>
    <row r="19" spans="1:9" ht="18.75" customHeight="1" x14ac:dyDescent="0.2">
      <c r="A19" s="39">
        <v>2003</v>
      </c>
      <c r="B19" s="40" t="s">
        <v>26</v>
      </c>
      <c r="C19" s="41">
        <v>2</v>
      </c>
      <c r="D19" s="42" t="s">
        <v>24</v>
      </c>
      <c r="E19" s="25">
        <v>1150</v>
      </c>
      <c r="F19" s="25">
        <f>E19*C19</f>
        <v>2300</v>
      </c>
      <c r="G19" s="24">
        <f>F19</f>
        <v>2300</v>
      </c>
      <c r="H19" s="25">
        <v>2408.81</v>
      </c>
      <c r="I19" s="25">
        <f>G19-H19</f>
        <v>-108.80999999999995</v>
      </c>
    </row>
    <row r="20" spans="1:9" ht="50.25" customHeight="1" x14ac:dyDescent="0.2">
      <c r="A20" s="39">
        <v>2004</v>
      </c>
      <c r="B20" s="40" t="s">
        <v>27</v>
      </c>
      <c r="C20" s="41">
        <v>9</v>
      </c>
      <c r="D20" s="42" t="s">
        <v>24</v>
      </c>
      <c r="E20" s="25">
        <v>50</v>
      </c>
      <c r="F20" s="25">
        <f>C20*E20</f>
        <v>450</v>
      </c>
      <c r="G20" s="24"/>
      <c r="H20" s="25"/>
      <c r="I20" s="25"/>
    </row>
    <row r="21" spans="1:9" x14ac:dyDescent="0.2">
      <c r="A21" s="34" t="s">
        <v>21</v>
      </c>
      <c r="B21" s="34"/>
      <c r="C21" s="34"/>
      <c r="D21" s="34"/>
      <c r="E21" s="34"/>
      <c r="F21" s="44">
        <f>SUM(F17:F20)</f>
        <v>9200</v>
      </c>
      <c r="G21" s="44">
        <f>SUM(G17:G20)</f>
        <v>8750</v>
      </c>
      <c r="H21" s="37">
        <f>SUM(H17:H20)</f>
        <v>8713.94</v>
      </c>
      <c r="I21" s="37">
        <f>SUM(I17:I20)</f>
        <v>36.059999999999945</v>
      </c>
    </row>
    <row r="22" spans="1:9" x14ac:dyDescent="0.2">
      <c r="A22" s="38" t="s">
        <v>28</v>
      </c>
      <c r="B22" s="34"/>
      <c r="C22" s="17"/>
      <c r="D22" s="18"/>
      <c r="E22" s="18"/>
      <c r="F22" s="18"/>
      <c r="G22" s="19"/>
      <c r="H22" s="18"/>
      <c r="I22" s="18"/>
    </row>
    <row r="23" spans="1:9" x14ac:dyDescent="0.2">
      <c r="A23" s="39">
        <v>3001</v>
      </c>
      <c r="B23" s="40" t="s">
        <v>29</v>
      </c>
      <c r="C23" s="41"/>
      <c r="D23" s="42"/>
      <c r="E23" s="25"/>
      <c r="F23" s="25"/>
      <c r="G23" s="24"/>
      <c r="H23" s="25"/>
      <c r="I23" s="25"/>
    </row>
    <row r="24" spans="1:9" x14ac:dyDescent="0.2">
      <c r="A24" s="39">
        <v>3002</v>
      </c>
      <c r="B24" s="40" t="s">
        <v>30</v>
      </c>
      <c r="C24" s="22">
        <v>9</v>
      </c>
      <c r="D24" s="23" t="s">
        <v>31</v>
      </c>
      <c r="E24" s="24">
        <f>50</f>
        <v>50</v>
      </c>
      <c r="F24" s="24">
        <f>C24*E24</f>
        <v>450</v>
      </c>
      <c r="G24" s="24">
        <f>F24</f>
        <v>450</v>
      </c>
      <c r="H24" s="25">
        <v>447.88</v>
      </c>
      <c r="I24" s="25">
        <f>G24-H24</f>
        <v>2.1200000000000045</v>
      </c>
    </row>
    <row r="25" spans="1:9" x14ac:dyDescent="0.2">
      <c r="A25" s="39">
        <v>3003</v>
      </c>
      <c r="B25" s="40" t="s">
        <v>32</v>
      </c>
      <c r="C25" s="22">
        <v>19</v>
      </c>
      <c r="D25" s="23" t="s">
        <v>33</v>
      </c>
      <c r="E25" s="24">
        <v>20</v>
      </c>
      <c r="F25" s="24">
        <f>C25*E25</f>
        <v>380</v>
      </c>
      <c r="G25" s="24">
        <f>F25</f>
        <v>380</v>
      </c>
      <c r="H25" s="25">
        <v>388.62</v>
      </c>
      <c r="I25" s="25">
        <f>G25-H25</f>
        <v>-8.6200000000000045</v>
      </c>
    </row>
    <row r="26" spans="1:9" ht="18" customHeight="1" x14ac:dyDescent="0.2">
      <c r="A26" s="39">
        <v>3004</v>
      </c>
      <c r="B26" s="40" t="s">
        <v>34</v>
      </c>
      <c r="C26" s="22"/>
      <c r="D26" s="23"/>
      <c r="E26" s="24"/>
      <c r="F26" s="24"/>
      <c r="G26" s="24"/>
      <c r="H26" s="25"/>
      <c r="I26" s="25"/>
    </row>
    <row r="27" spans="1:9" x14ac:dyDescent="0.2">
      <c r="A27" s="39">
        <v>3005</v>
      </c>
      <c r="B27" s="40" t="s">
        <v>35</v>
      </c>
      <c r="C27" s="22">
        <v>8</v>
      </c>
      <c r="D27" s="23" t="s">
        <v>36</v>
      </c>
      <c r="E27" s="24">
        <f>100</f>
        <v>100</v>
      </c>
      <c r="F27" s="24">
        <f>C27*E27</f>
        <v>800</v>
      </c>
      <c r="G27" s="24">
        <f>F27</f>
        <v>800</v>
      </c>
      <c r="H27" s="25">
        <v>846.9</v>
      </c>
      <c r="I27" s="45">
        <f>G27-H27</f>
        <v>-46.899999999999977</v>
      </c>
    </row>
    <row r="28" spans="1:9" x14ac:dyDescent="0.2">
      <c r="A28" s="39">
        <v>3006</v>
      </c>
      <c r="B28" s="40" t="s">
        <v>32</v>
      </c>
      <c r="C28" s="22">
        <v>20</v>
      </c>
      <c r="D28" s="23" t="s">
        <v>33</v>
      </c>
      <c r="E28" s="24">
        <v>50</v>
      </c>
      <c r="F28" s="24">
        <f>C28*E28</f>
        <v>1000</v>
      </c>
      <c r="G28" s="24">
        <f>F28</f>
        <v>1000</v>
      </c>
      <c r="H28" s="25">
        <v>904.91</v>
      </c>
      <c r="I28" s="45">
        <f>G28-H28</f>
        <v>95.090000000000032</v>
      </c>
    </row>
    <row r="29" spans="1:9" ht="18" customHeight="1" x14ac:dyDescent="0.2">
      <c r="A29" s="39">
        <v>3007</v>
      </c>
      <c r="B29" s="40" t="s">
        <v>37</v>
      </c>
      <c r="C29" s="22">
        <v>13</v>
      </c>
      <c r="D29" s="23" t="s">
        <v>17</v>
      </c>
      <c r="E29" s="24">
        <v>60</v>
      </c>
      <c r="F29" s="24">
        <f>C29*E29</f>
        <v>780</v>
      </c>
      <c r="G29" s="24">
        <f>F29</f>
        <v>780</v>
      </c>
      <c r="H29" s="25">
        <v>815.04</v>
      </c>
      <c r="I29" s="25">
        <f>G29-H29</f>
        <v>-35.039999999999964</v>
      </c>
    </row>
    <row r="30" spans="1:9" x14ac:dyDescent="0.2">
      <c r="A30" s="39">
        <v>3008</v>
      </c>
      <c r="B30" s="40" t="s">
        <v>38</v>
      </c>
      <c r="C30" s="22">
        <v>12</v>
      </c>
      <c r="D30" s="23" t="s">
        <v>17</v>
      </c>
      <c r="E30" s="24">
        <v>70</v>
      </c>
      <c r="F30" s="24">
        <f>C30*E30</f>
        <v>840</v>
      </c>
      <c r="G30" s="24">
        <f>F30</f>
        <v>840</v>
      </c>
      <c r="H30" s="25">
        <v>843.06</v>
      </c>
      <c r="I30" s="25">
        <f>G30-H30</f>
        <v>-3.0599999999999454</v>
      </c>
    </row>
    <row r="31" spans="1:9" x14ac:dyDescent="0.2">
      <c r="A31" s="31" t="s">
        <v>21</v>
      </c>
      <c r="B31" s="16"/>
      <c r="C31" s="33"/>
      <c r="D31" s="16"/>
      <c r="E31" s="35"/>
      <c r="F31" s="37">
        <f>SUM(F23:F30)</f>
        <v>4250</v>
      </c>
      <c r="G31" s="37">
        <f>SUM(G23:G30)</f>
        <v>4250</v>
      </c>
      <c r="H31" s="37">
        <f>SUM(H23:H30)</f>
        <v>4246.41</v>
      </c>
      <c r="I31" s="37">
        <f>SUM(I23:I30)</f>
        <v>3.5900000000001455</v>
      </c>
    </row>
    <row r="32" spans="1:9" x14ac:dyDescent="0.2">
      <c r="A32" s="16" t="s">
        <v>39</v>
      </c>
      <c r="B32" s="16"/>
      <c r="C32" s="19"/>
      <c r="D32" s="19"/>
      <c r="E32" s="19"/>
      <c r="F32" s="19"/>
      <c r="G32" s="19"/>
      <c r="H32" s="18"/>
      <c r="I32" s="18"/>
    </row>
    <row r="33" spans="1:9" ht="26.25" customHeight="1" x14ac:dyDescent="0.2">
      <c r="A33" s="20">
        <v>4001</v>
      </c>
      <c r="B33" s="21" t="s">
        <v>40</v>
      </c>
      <c r="C33" s="46">
        <v>1</v>
      </c>
      <c r="D33" s="47" t="s">
        <v>41</v>
      </c>
      <c r="E33" s="24">
        <v>1500</v>
      </c>
      <c r="F33" s="24">
        <f>C33*E33</f>
        <v>1500</v>
      </c>
      <c r="G33" s="24">
        <f>F33</f>
        <v>1500</v>
      </c>
      <c r="H33" s="25">
        <v>1500.02</v>
      </c>
      <c r="I33" s="25">
        <f>G33-H33</f>
        <v>-1.999999999998181E-2</v>
      </c>
    </row>
    <row r="34" spans="1:9" ht="35.25" customHeight="1" x14ac:dyDescent="0.25">
      <c r="A34" s="20">
        <v>4002</v>
      </c>
      <c r="B34" s="26" t="s">
        <v>42</v>
      </c>
      <c r="C34" s="46">
        <v>2</v>
      </c>
      <c r="D34" s="23" t="s">
        <v>41</v>
      </c>
      <c r="E34" s="24">
        <v>4695</v>
      </c>
      <c r="F34" s="24">
        <f>C34*E34</f>
        <v>9390</v>
      </c>
      <c r="G34" s="24">
        <f>F34</f>
        <v>9390</v>
      </c>
      <c r="H34" s="48">
        <v>9389.98</v>
      </c>
      <c r="I34" s="48">
        <f>G34-H34</f>
        <v>2.0000000000436557E-2</v>
      </c>
    </row>
    <row r="35" spans="1:9" x14ac:dyDescent="0.2">
      <c r="A35" s="49" t="s">
        <v>21</v>
      </c>
      <c r="B35" s="16"/>
      <c r="C35" s="50"/>
      <c r="D35" s="50"/>
      <c r="E35" s="51"/>
      <c r="F35" s="52">
        <f>SUM(F33:F34)</f>
        <v>10890</v>
      </c>
      <c r="G35" s="52">
        <f>SUM(G33:G34)</f>
        <v>10890</v>
      </c>
      <c r="H35" s="37">
        <f>SUM(H33:H34)</f>
        <v>10890</v>
      </c>
      <c r="I35" s="37">
        <f>SUM(I33:I34)</f>
        <v>4.5474735088646412E-13</v>
      </c>
    </row>
    <row r="36" spans="1:9" x14ac:dyDescent="0.2">
      <c r="A36" s="16" t="s">
        <v>43</v>
      </c>
      <c r="B36" s="16"/>
      <c r="C36" s="19"/>
      <c r="D36" s="19"/>
      <c r="E36" s="19"/>
      <c r="F36" s="19"/>
      <c r="G36" s="19"/>
      <c r="H36" s="25"/>
      <c r="I36" s="25"/>
    </row>
    <row r="37" spans="1:9" ht="24" customHeight="1" x14ac:dyDescent="0.2">
      <c r="A37" s="20">
        <v>5001</v>
      </c>
      <c r="B37" s="21" t="s">
        <v>44</v>
      </c>
      <c r="C37" s="53">
        <v>3</v>
      </c>
      <c r="D37" s="42" t="s">
        <v>41</v>
      </c>
      <c r="E37" s="25">
        <f>160</f>
        <v>160</v>
      </c>
      <c r="F37" s="25">
        <f>C37*E37</f>
        <v>480</v>
      </c>
      <c r="G37" s="25">
        <f>F37</f>
        <v>480</v>
      </c>
      <c r="H37" s="25">
        <v>482.93</v>
      </c>
      <c r="I37" s="25">
        <f>G37-H37</f>
        <v>-2.9300000000000068</v>
      </c>
    </row>
    <row r="38" spans="1:9" ht="25.5" customHeight="1" x14ac:dyDescent="0.2">
      <c r="A38" s="20">
        <v>5002</v>
      </c>
      <c r="B38" s="21" t="s">
        <v>45</v>
      </c>
      <c r="C38" s="53">
        <v>3</v>
      </c>
      <c r="D38" s="42" t="s">
        <v>41</v>
      </c>
      <c r="E38" s="25">
        <v>500</v>
      </c>
      <c r="F38" s="25">
        <f>C38*E38</f>
        <v>1500</v>
      </c>
      <c r="G38" s="25">
        <f>F38</f>
        <v>1500</v>
      </c>
      <c r="H38" s="25">
        <v>1499.11</v>
      </c>
      <c r="I38" s="25">
        <f>G38-H38</f>
        <v>0.89000000000010004</v>
      </c>
    </row>
    <row r="39" spans="1:9" ht="28.5" customHeight="1" thickBot="1" x14ac:dyDescent="0.25">
      <c r="A39" s="20">
        <v>5003</v>
      </c>
      <c r="B39" s="21" t="s">
        <v>46</v>
      </c>
      <c r="C39" s="54">
        <v>1</v>
      </c>
      <c r="D39" s="55" t="s">
        <v>41</v>
      </c>
      <c r="E39" s="56">
        <v>400</v>
      </c>
      <c r="F39" s="56">
        <v>400</v>
      </c>
      <c r="G39" s="56">
        <v>400</v>
      </c>
      <c r="H39" s="25">
        <v>396.99</v>
      </c>
      <c r="I39" s="25">
        <f>G39-H39</f>
        <v>3.0099999999999909</v>
      </c>
    </row>
    <row r="40" spans="1:9" x14ac:dyDescent="0.2">
      <c r="A40" s="49" t="s">
        <v>21</v>
      </c>
      <c r="B40" s="16"/>
      <c r="C40" s="50"/>
      <c r="D40" s="50"/>
      <c r="E40" s="51"/>
      <c r="F40" s="52">
        <f>SUM(F37:F39)</f>
        <v>2380</v>
      </c>
      <c r="G40" s="52">
        <f>SUM(G37:G39)</f>
        <v>2380</v>
      </c>
      <c r="H40" s="37">
        <f>SUM(H37:H39)</f>
        <v>2379.0299999999997</v>
      </c>
      <c r="I40" s="37">
        <f>SUM(I37:I39)</f>
        <v>0.97000000000008413</v>
      </c>
    </row>
    <row r="41" spans="1:9" ht="15" x14ac:dyDescent="0.25">
      <c r="A41" s="57" t="s">
        <v>47</v>
      </c>
      <c r="B41" s="58"/>
      <c r="C41" s="58"/>
      <c r="D41" s="58"/>
      <c r="E41" s="59"/>
      <c r="F41" s="37">
        <f>+F15+F21+F31+F35+F40</f>
        <v>66250</v>
      </c>
      <c r="G41" s="37">
        <f>+G15+G21+G31+G35+G40</f>
        <v>53000</v>
      </c>
      <c r="H41" s="37">
        <f>H15+H21+H31+H35+H40</f>
        <v>53000</v>
      </c>
      <c r="I41" s="37">
        <f>I15+I21+I31+I35+I40</f>
        <v>-1.7053025658242404E-13</v>
      </c>
    </row>
    <row r="43" spans="1:9" x14ac:dyDescent="0.2">
      <c r="C43" s="60"/>
      <c r="D43" s="61"/>
      <c r="F43" s="62"/>
    </row>
    <row r="44" spans="1:9" x14ac:dyDescent="0.2">
      <c r="C44" s="60"/>
      <c r="D44" s="61"/>
    </row>
    <row r="45" spans="1:9" x14ac:dyDescent="0.2">
      <c r="C45" s="60"/>
      <c r="D45" s="61"/>
    </row>
    <row r="47" spans="1:9" ht="15" x14ac:dyDescent="0.25">
      <c r="B47" s="63"/>
      <c r="D47" s="1"/>
      <c r="E47" s="1"/>
      <c r="F47" s="1"/>
      <c r="G47" s="1"/>
    </row>
  </sheetData>
  <pageMargins left="0.7" right="0.7" top="0.75" bottom="0.75" header="0.3" footer="0.3"/>
  <pageSetup paperSize="9" scale="87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 EJECUCION</vt:lpstr>
    </vt:vector>
  </TitlesOfParts>
  <Company>PROINPA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Norka Camacho</dc:creator>
  <cp:lastModifiedBy>Sandro L.</cp:lastModifiedBy>
  <dcterms:created xsi:type="dcterms:W3CDTF">2015-07-14T20:33:50Z</dcterms:created>
  <dcterms:modified xsi:type="dcterms:W3CDTF">2015-07-15T00:28:23Z</dcterms:modified>
</cp:coreProperties>
</file>